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! FINANZEN &amp; LOGISTIK\2 Buchhaltung\2.4 Auszahlungen atypische über Darlehensverzinsungen GsbR\Darlehensverzinsung 2019\"/>
    </mc:Choice>
  </mc:AlternateContent>
  <xr:revisionPtr revIDLastSave="0" documentId="13_ncr:1_{1C76B3C0-5F18-4365-9E80-B074592019A9}" xr6:coauthVersionLast="45" xr6:coauthVersionMax="45" xr10:uidLastSave="{00000000-0000-0000-0000-000000000000}"/>
  <bookViews>
    <workbookView xWindow="3938" yWindow="2415" windowWidth="21600" windowHeight="11415" xr2:uid="{00000000-000D-0000-FFFF-FFFF00000000}"/>
  </bookViews>
  <sheets>
    <sheet name="Tabelle3" sheetId="3" r:id="rId1"/>
    <sheet name="Zinse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4" i="3" l="1"/>
  <c r="H6" i="3"/>
  <c r="E21" i="3" l="1"/>
  <c r="H8" i="3" l="1"/>
  <c r="H18" i="3"/>
  <c r="H20" i="3" l="1"/>
  <c r="H15" i="3"/>
  <c r="H17" i="3"/>
  <c r="H19" i="3"/>
  <c r="H16" i="3"/>
  <c r="H4" i="1"/>
  <c r="H20" i="1" s="1"/>
  <c r="E21" i="1"/>
  <c r="H21" i="3" l="1"/>
  <c r="H15" i="1"/>
  <c r="G18" i="1"/>
  <c r="H17" i="1"/>
  <c r="H6" i="1"/>
  <c r="H12" i="1"/>
  <c r="H16" i="1"/>
  <c r="G19" i="1"/>
  <c r="H13" i="1"/>
  <c r="H14" i="1"/>
  <c r="H19" i="1" l="1"/>
  <c r="H21" i="1" s="1"/>
</calcChain>
</file>

<file path=xl/sharedStrings.xml><?xml version="1.0" encoding="utf-8"?>
<sst xmlns="http://schemas.openxmlformats.org/spreadsheetml/2006/main" count="50" uniqueCount="32">
  <si>
    <t>Makava GesbR</t>
  </si>
  <si>
    <t xml:space="preserve">Darlehen Verzinsung </t>
  </si>
  <si>
    <t>Name</t>
  </si>
  <si>
    <t>Unternehmensanteile</t>
  </si>
  <si>
    <t xml:space="preserve">Zinsen </t>
  </si>
  <si>
    <t>Friedrich Frauwallner</t>
  </si>
  <si>
    <t>Konto</t>
  </si>
  <si>
    <t>in Prozenten</t>
  </si>
  <si>
    <t>Josef Grandits</t>
  </si>
  <si>
    <t>APO Fruchtsäfte</t>
  </si>
  <si>
    <t>Christoph Hartmann</t>
  </si>
  <si>
    <t>Duco Lambers</t>
  </si>
  <si>
    <t>Darlehenshöhe</t>
  </si>
  <si>
    <t>Fixverzinsung</t>
  </si>
  <si>
    <t>lt. DI Wihan</t>
  </si>
  <si>
    <t>Grandits Katrin</t>
  </si>
  <si>
    <t>Schirnhofer Lukas</t>
  </si>
  <si>
    <t>Björn Karlsson</t>
  </si>
  <si>
    <t>erh.am.</t>
  </si>
  <si>
    <t>vom Gewinn</t>
  </si>
  <si>
    <t>s.VJ</t>
  </si>
  <si>
    <t>Darlehen je</t>
  </si>
  <si>
    <t>"Kapitalrücklage"</t>
  </si>
  <si>
    <t>violette Werte</t>
  </si>
  <si>
    <t>sind veränderbar!</t>
  </si>
  <si>
    <t>lt. Saldenliste</t>
  </si>
  <si>
    <t xml:space="preserve">Gewinn </t>
  </si>
  <si>
    <t>MAKAvA GMBH 2014</t>
  </si>
  <si>
    <t>"Kapitalrücklage" sind abgezogen:</t>
  </si>
  <si>
    <t>Makava</t>
  </si>
  <si>
    <t>MAKAvA GMBH 2019:</t>
  </si>
  <si>
    <t>Lukas Schirnhofer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</si>
</sst>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#,##0.000_ ;\-#,##0.000\ "/>
    <numFmt numFmtId="166" formatCode="0.000"/>
    <numFmt numFmtId="167" formatCode="d/m"/>
  </numFmts>
  <fonts count="12" x14ac:knownFonts="1">
    <font>
      <sz val="10"/>
      <name val="Arial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rgb="FF7030A0"/>
      <name val="Arial"/>
      <family val="2"/>
    </font>
    <font>
      <sz val="11"/>
      <color rgb="FF7030A0"/>
      <name val="Arial"/>
      <family val="2"/>
    </font>
    <font>
      <sz val="10"/>
      <color rgb="FF7030A0"/>
      <name val="Arial"/>
      <family val="2"/>
    </font>
    <font>
      <sz val="10"/>
      <name val="Arial"/>
    </font>
    <font>
      <b/>
      <sz val="10"/>
      <name val="Arial"/>
      <family val="2"/>
    </font>
    <font>
      <i/>
      <sz val="9"/>
      <name val="Arial"/>
      <family val="2"/>
    </font>
    <font>
      <i/>
      <sz val="9"/>
      <color rgb="FF7030A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164" fontId="5" fillId="2" borderId="0" xfId="0" applyNumberFormat="1" applyFont="1" applyFill="1" applyProtection="1">
      <protection locked="0"/>
    </xf>
    <xf numFmtId="9" fontId="6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64" fontId="0" fillId="0" borderId="0" xfId="0" applyNumberFormat="1" applyProtection="1">
      <protection locked="0"/>
    </xf>
    <xf numFmtId="43" fontId="7" fillId="0" borderId="0" xfId="0" applyNumberFormat="1" applyFont="1" applyProtection="1">
      <protection locked="0"/>
    </xf>
    <xf numFmtId="9" fontId="7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center"/>
      <protection locked="0"/>
    </xf>
    <xf numFmtId="164" fontId="7" fillId="0" borderId="0" xfId="0" applyNumberFormat="1" applyFont="1" applyProtection="1">
      <protection locked="0"/>
    </xf>
    <xf numFmtId="167" fontId="0" fillId="0" borderId="0" xfId="0" applyNumberFormat="1" applyAlignment="1" applyProtection="1">
      <alignment horizontal="center"/>
      <protection locked="0"/>
    </xf>
    <xf numFmtId="164" fontId="7" fillId="0" borderId="1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164" fontId="0" fillId="0" borderId="0" xfId="0" applyNumberForma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43" fontId="0" fillId="0" borderId="1" xfId="0" applyNumberFormat="1" applyBorder="1" applyAlignment="1">
      <alignment horizontal="center"/>
    </xf>
    <xf numFmtId="164" fontId="0" fillId="0" borderId="1" xfId="0" applyNumberFormat="1" applyBorder="1"/>
    <xf numFmtId="14" fontId="0" fillId="0" borderId="0" xfId="0" applyNumberFormat="1" applyProtection="1">
      <protection locked="0"/>
    </xf>
    <xf numFmtId="43" fontId="0" fillId="0" borderId="0" xfId="0" applyNumberFormat="1" applyProtection="1">
      <protection locked="0"/>
    </xf>
    <xf numFmtId="10" fontId="0" fillId="0" borderId="0" xfId="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4" fontId="5" fillId="2" borderId="1" xfId="0" applyNumberFormat="1" applyFont="1" applyFill="1" applyBorder="1" applyProtection="1">
      <protection locked="0"/>
    </xf>
    <xf numFmtId="9" fontId="6" fillId="0" borderId="2" xfId="0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0" fillId="0" borderId="2" xfId="0" applyBorder="1"/>
    <xf numFmtId="0" fontId="1" fillId="0" borderId="1" xfId="0" applyFont="1" applyBorder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43" fontId="11" fillId="0" borderId="0" xfId="0" applyNumberFormat="1" applyFont="1" applyProtection="1">
      <protection locked="0"/>
    </xf>
    <xf numFmtId="9" fontId="11" fillId="0" borderId="0" xfId="0" applyNumberFormat="1" applyFont="1" applyProtection="1">
      <protection locked="0"/>
    </xf>
    <xf numFmtId="0" fontId="10" fillId="0" borderId="0" xfId="0" applyFont="1"/>
    <xf numFmtId="164" fontId="10" fillId="0" borderId="0" xfId="0" applyNumberFormat="1" applyFont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0" fontId="0" fillId="0" borderId="1" xfId="1" applyNumberFormat="1" applyFon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167" fontId="0" fillId="0" borderId="1" xfId="0" applyNumberFormat="1" applyBorder="1" applyAlignment="1" applyProtection="1">
      <alignment horizontal="center"/>
      <protection locked="0"/>
    </xf>
    <xf numFmtId="164" fontId="9" fillId="0" borderId="2" xfId="0" applyNumberFormat="1" applyFont="1" applyBorder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B24" sqref="B24"/>
    </sheetView>
  </sheetViews>
  <sheetFormatPr baseColWidth="10" defaultRowHeight="12.75" x14ac:dyDescent="0.35"/>
  <cols>
    <col min="1" max="1" width="25.1328125" bestFit="1" customWidth="1"/>
    <col min="3" max="3" width="20.59765625" bestFit="1" customWidth="1"/>
    <col min="4" max="4" width="12.265625" bestFit="1" customWidth="1"/>
    <col min="5" max="5" width="19.265625" bestFit="1" customWidth="1"/>
    <col min="8" max="8" width="12.86328125" bestFit="1" customWidth="1"/>
    <col min="10" max="10" width="12.86328125" bestFit="1" customWidth="1"/>
    <col min="11" max="11" width="11.86328125" bestFit="1" customWidth="1"/>
    <col min="13" max="13" width="8.86328125" customWidth="1"/>
    <col min="14" max="14" width="10.86328125" customWidth="1"/>
    <col min="15" max="15" width="22.265625" customWidth="1"/>
  </cols>
  <sheetData>
    <row r="1" spans="1:10" ht="13.9" x14ac:dyDescent="0.4">
      <c r="A1" s="1" t="s">
        <v>29</v>
      </c>
      <c r="B1" s="2"/>
      <c r="D1" s="2"/>
      <c r="E1" s="2"/>
      <c r="F1" s="2"/>
      <c r="G1" s="2"/>
      <c r="H1" s="2"/>
    </row>
    <row r="2" spans="1:10" x14ac:dyDescent="0.35">
      <c r="A2" s="2"/>
      <c r="B2" s="2"/>
      <c r="C2" s="8"/>
      <c r="D2" s="2"/>
      <c r="E2" s="2"/>
      <c r="F2" s="2"/>
      <c r="G2" s="2"/>
      <c r="H2" s="2"/>
    </row>
    <row r="3" spans="1:10" x14ac:dyDescent="0.35">
      <c r="A3" s="2"/>
      <c r="B3" s="2"/>
      <c r="C3" s="8"/>
      <c r="D3" s="2"/>
      <c r="E3" s="2"/>
      <c r="F3" s="2"/>
      <c r="G3" s="2"/>
      <c r="H3" s="2"/>
    </row>
    <row r="4" spans="1:10" x14ac:dyDescent="0.35">
      <c r="A4" s="18"/>
      <c r="B4" s="7"/>
      <c r="C4" s="8"/>
      <c r="D4" s="2"/>
      <c r="E4" s="2"/>
      <c r="F4" s="2"/>
      <c r="G4" s="2"/>
      <c r="H4" s="2"/>
    </row>
    <row r="5" spans="1:10" ht="15" x14ac:dyDescent="0.4">
      <c r="A5" s="3" t="s">
        <v>1</v>
      </c>
      <c r="B5" s="1">
        <v>2019</v>
      </c>
      <c r="C5" s="2"/>
      <c r="D5" s="38" t="s">
        <v>26</v>
      </c>
      <c r="E5" s="32" t="s">
        <v>30</v>
      </c>
      <c r="F5" s="33"/>
      <c r="G5" s="32"/>
      <c r="H5" s="34">
        <v>64483.360000000001</v>
      </c>
    </row>
    <row r="6" spans="1:10" ht="15" x14ac:dyDescent="0.4">
      <c r="A6" s="3"/>
      <c r="B6" s="2"/>
      <c r="C6" s="2"/>
      <c r="D6" s="35">
        <v>0.3</v>
      </c>
      <c r="E6" s="36" t="s">
        <v>28</v>
      </c>
      <c r="F6" s="36"/>
      <c r="G6" s="37"/>
      <c r="H6" s="48">
        <f>H5-(H5*D6)</f>
        <v>45138.351999999999</v>
      </c>
    </row>
    <row r="7" spans="1:10" ht="15" x14ac:dyDescent="0.4">
      <c r="A7" s="3"/>
      <c r="B7" s="2"/>
      <c r="C7" s="2"/>
      <c r="D7" s="4"/>
      <c r="E7" s="2"/>
      <c r="F7" s="2"/>
      <c r="H7" s="19"/>
    </row>
    <row r="8" spans="1:10" ht="15" x14ac:dyDescent="0.4">
      <c r="A8" s="3"/>
      <c r="B8" s="2"/>
      <c r="C8" s="2"/>
      <c r="D8" s="39" t="s">
        <v>21</v>
      </c>
      <c r="E8" s="40">
        <v>20000</v>
      </c>
      <c r="F8" s="41">
        <v>0.01</v>
      </c>
      <c r="G8" s="42" t="s">
        <v>19</v>
      </c>
      <c r="H8" s="43">
        <f>H6*F8</f>
        <v>451.38351999999998</v>
      </c>
      <c r="J8" s="19"/>
    </row>
    <row r="9" spans="1:10" ht="15" x14ac:dyDescent="0.4">
      <c r="A9" s="3"/>
      <c r="B9" s="2"/>
      <c r="C9" s="2"/>
      <c r="D9" s="4"/>
      <c r="E9" s="2"/>
      <c r="F9" s="2"/>
      <c r="H9" s="19"/>
    </row>
    <row r="10" spans="1:10" x14ac:dyDescent="0.35">
      <c r="A10" s="2"/>
      <c r="B10" s="2"/>
      <c r="C10" s="2"/>
      <c r="D10" s="2"/>
      <c r="E10" s="2"/>
      <c r="F10" s="2"/>
    </row>
    <row r="11" spans="1:10" ht="13.15" x14ac:dyDescent="0.4">
      <c r="A11" s="30" t="s">
        <v>2</v>
      </c>
      <c r="B11" s="30" t="s">
        <v>6</v>
      </c>
      <c r="C11" s="30" t="s">
        <v>3</v>
      </c>
      <c r="D11" s="30"/>
      <c r="E11" s="30" t="s">
        <v>12</v>
      </c>
      <c r="F11" s="30"/>
      <c r="G11" s="31"/>
      <c r="H11" s="31" t="s">
        <v>4</v>
      </c>
    </row>
    <row r="12" spans="1:10" ht="13.15" x14ac:dyDescent="0.4">
      <c r="A12" s="2"/>
      <c r="B12" s="11"/>
      <c r="C12" s="30" t="s">
        <v>7</v>
      </c>
      <c r="D12" s="11"/>
      <c r="E12" s="12" t="s">
        <v>25</v>
      </c>
      <c r="F12" s="11"/>
      <c r="G12" s="22"/>
    </row>
    <row r="13" spans="1:10" x14ac:dyDescent="0.35">
      <c r="A13" s="2"/>
      <c r="B13" s="11"/>
      <c r="C13" s="11"/>
      <c r="D13" s="2"/>
      <c r="E13" s="2"/>
      <c r="F13" s="2"/>
    </row>
    <row r="14" spans="1:10" x14ac:dyDescent="0.35">
      <c r="A14" s="2" t="s">
        <v>5</v>
      </c>
      <c r="B14" s="11">
        <v>3440</v>
      </c>
      <c r="C14" s="29">
        <v>2.75E-2</v>
      </c>
      <c r="D14" s="14"/>
      <c r="E14" s="15">
        <v>55000</v>
      </c>
      <c r="F14" s="16"/>
      <c r="G14" s="23"/>
      <c r="H14" s="19">
        <f>(E14/E8)*(H6*F8)</f>
        <v>1241.30468</v>
      </c>
    </row>
    <row r="15" spans="1:10" x14ac:dyDescent="0.35">
      <c r="A15" s="2" t="s">
        <v>8</v>
      </c>
      <c r="B15" s="11">
        <v>9701</v>
      </c>
      <c r="C15" s="29">
        <v>2.5000000000000001E-2</v>
      </c>
      <c r="D15" s="14"/>
      <c r="E15" s="15">
        <v>50000</v>
      </c>
      <c r="F15" s="16"/>
      <c r="G15" s="23"/>
      <c r="H15" s="19">
        <f>(E15/E8)*(H6*F8)</f>
        <v>1128.4587999999999</v>
      </c>
    </row>
    <row r="16" spans="1:10" x14ac:dyDescent="0.35">
      <c r="A16" s="2" t="s">
        <v>9</v>
      </c>
      <c r="B16" s="11">
        <v>9703</v>
      </c>
      <c r="C16" s="29">
        <v>0.02</v>
      </c>
      <c r="D16" s="14"/>
      <c r="E16" s="15">
        <v>40000</v>
      </c>
      <c r="F16" s="16"/>
      <c r="G16" s="19"/>
      <c r="H16" s="19">
        <f>(E16/E8)*(H6*F8)</f>
        <v>902.76703999999995</v>
      </c>
      <c r="I16" s="19"/>
    </row>
    <row r="17" spans="1:8" x14ac:dyDescent="0.35">
      <c r="A17" s="2" t="s">
        <v>10</v>
      </c>
      <c r="B17" s="11">
        <v>9702</v>
      </c>
      <c r="C17" s="29">
        <v>1.4999999999999999E-2</v>
      </c>
      <c r="D17" s="14"/>
      <c r="E17" s="15">
        <v>30000</v>
      </c>
      <c r="F17" s="16"/>
      <c r="G17" s="23"/>
      <c r="H17" s="19">
        <f>(E17/E8)*(H6*F8)</f>
        <v>677.07528000000002</v>
      </c>
    </row>
    <row r="18" spans="1:8" x14ac:dyDescent="0.35">
      <c r="A18" s="2" t="s">
        <v>15</v>
      </c>
      <c r="B18" s="11">
        <v>3445</v>
      </c>
      <c r="C18" s="29">
        <v>0.04</v>
      </c>
      <c r="D18" s="14"/>
      <c r="E18" s="15">
        <v>80000</v>
      </c>
      <c r="F18" s="16"/>
      <c r="G18" s="23"/>
      <c r="H18" s="19">
        <f>(E18/E8)*(H6*F8)</f>
        <v>1805.5340799999999</v>
      </c>
    </row>
    <row r="19" spans="1:8" x14ac:dyDescent="0.35">
      <c r="A19" s="7" t="s">
        <v>31</v>
      </c>
      <c r="B19" s="11">
        <v>3446</v>
      </c>
      <c r="C19" s="29">
        <v>0.02</v>
      </c>
      <c r="D19" s="14"/>
      <c r="E19" s="15">
        <v>40000</v>
      </c>
      <c r="F19" s="16"/>
      <c r="G19" s="24"/>
      <c r="H19" s="19">
        <f>(E19/E8)*(H6*F8)</f>
        <v>902.76703999999995</v>
      </c>
    </row>
    <row r="20" spans="1:8" x14ac:dyDescent="0.35">
      <c r="A20" s="32" t="s">
        <v>17</v>
      </c>
      <c r="B20" s="44">
        <v>3432</v>
      </c>
      <c r="C20" s="45">
        <v>5.0000000000000001E-3</v>
      </c>
      <c r="D20" s="46"/>
      <c r="E20" s="17">
        <v>10000</v>
      </c>
      <c r="F20" s="47"/>
      <c r="G20" s="26"/>
      <c r="H20" s="26">
        <f>(E20/E8)*(H6*F8)</f>
        <v>225.69175999999999</v>
      </c>
    </row>
    <row r="21" spans="1:8" x14ac:dyDescent="0.35">
      <c r="A21" s="2"/>
      <c r="B21" s="2"/>
      <c r="C21" s="8"/>
      <c r="D21" s="2"/>
      <c r="E21" s="8">
        <f>SUM(E14:E20)</f>
        <v>305000</v>
      </c>
      <c r="F21" s="2"/>
      <c r="H21" s="19">
        <f>SUM(H14:H20)</f>
        <v>6883.5986799999982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workbookViewId="0">
      <selection sqref="A1:H26"/>
    </sheetView>
  </sheetViews>
  <sheetFormatPr baseColWidth="10" defaultColWidth="11.3984375" defaultRowHeight="12.75" x14ac:dyDescent="0.35"/>
  <cols>
    <col min="1" max="1" width="18.73046875" style="2" customWidth="1"/>
    <col min="2" max="2" width="8.265625" style="2" customWidth="1"/>
    <col min="3" max="3" width="19" style="2" customWidth="1"/>
    <col min="4" max="4" width="13" style="2" customWidth="1"/>
    <col min="5" max="5" width="16" style="2" customWidth="1"/>
    <col min="6" max="6" width="7.265625" style="2" customWidth="1"/>
    <col min="7" max="7" width="13.3984375" style="2" customWidth="1"/>
    <col min="8" max="8" width="12.86328125" style="2" customWidth="1"/>
    <col min="9" max="16384" width="11.3984375" style="2"/>
  </cols>
  <sheetData>
    <row r="1" spans="1:10" ht="13.9" x14ac:dyDescent="0.4">
      <c r="A1" s="1" t="s">
        <v>0</v>
      </c>
      <c r="C1" s="1">
        <v>2014</v>
      </c>
    </row>
    <row r="3" spans="1:10" ht="15" x14ac:dyDescent="0.4">
      <c r="A3" s="3" t="s">
        <v>1</v>
      </c>
      <c r="D3" s="4" t="s">
        <v>26</v>
      </c>
      <c r="E3" s="2" t="s">
        <v>27</v>
      </c>
      <c r="F3" s="27"/>
      <c r="H3" s="5">
        <v>18765.46</v>
      </c>
    </row>
    <row r="4" spans="1:10" ht="15" x14ac:dyDescent="0.4">
      <c r="A4" s="3"/>
      <c r="D4" s="6">
        <v>0.3</v>
      </c>
      <c r="E4" s="7" t="s">
        <v>22</v>
      </c>
      <c r="F4" s="7" t="s">
        <v>20</v>
      </c>
      <c r="G4"/>
      <c r="H4" s="19">
        <f>H3-(H3*D4)</f>
        <v>13135.822</v>
      </c>
      <c r="J4" s="28"/>
    </row>
    <row r="5" spans="1:10" ht="15" x14ac:dyDescent="0.4">
      <c r="A5" s="3"/>
      <c r="D5" s="4"/>
      <c r="G5"/>
      <c r="H5" s="19"/>
    </row>
    <row r="6" spans="1:10" ht="15" x14ac:dyDescent="0.4">
      <c r="A6" s="3"/>
      <c r="D6" s="4" t="s">
        <v>21</v>
      </c>
      <c r="E6" s="9">
        <v>20000</v>
      </c>
      <c r="F6" s="10">
        <v>0.01</v>
      </c>
      <c r="G6" s="20" t="s">
        <v>19</v>
      </c>
      <c r="H6" s="21">
        <f>H4*F6</f>
        <v>131.35822000000002</v>
      </c>
    </row>
    <row r="7" spans="1:10" ht="15" x14ac:dyDescent="0.4">
      <c r="A7" s="3"/>
      <c r="D7" s="4"/>
      <c r="G7"/>
      <c r="H7" s="19"/>
    </row>
    <row r="8" spans="1:10" x14ac:dyDescent="0.35">
      <c r="G8"/>
      <c r="H8"/>
    </row>
    <row r="9" spans="1:10" x14ac:dyDescent="0.35">
      <c r="A9" s="11" t="s">
        <v>2</v>
      </c>
      <c r="B9" s="11" t="s">
        <v>6</v>
      </c>
      <c r="C9" s="11" t="s">
        <v>3</v>
      </c>
      <c r="D9" s="11" t="s">
        <v>13</v>
      </c>
      <c r="E9" s="11" t="s">
        <v>12</v>
      </c>
      <c r="F9" s="11" t="s">
        <v>18</v>
      </c>
      <c r="G9" s="22"/>
      <c r="H9" s="22" t="s">
        <v>4</v>
      </c>
    </row>
    <row r="10" spans="1:10" x14ac:dyDescent="0.35">
      <c r="B10" s="11"/>
      <c r="C10" s="11" t="s">
        <v>7</v>
      </c>
      <c r="D10" s="11" t="s">
        <v>14</v>
      </c>
      <c r="E10" s="12" t="s">
        <v>25</v>
      </c>
      <c r="F10" s="11">
        <v>2013</v>
      </c>
      <c r="G10" s="22"/>
      <c r="H10"/>
    </row>
    <row r="11" spans="1:10" x14ac:dyDescent="0.35">
      <c r="B11" s="11"/>
      <c r="C11" s="11"/>
      <c r="G11"/>
      <c r="H11"/>
    </row>
    <row r="12" spans="1:10" x14ac:dyDescent="0.35">
      <c r="A12" s="2" t="s">
        <v>5</v>
      </c>
      <c r="B12" s="11">
        <v>3440</v>
      </c>
      <c r="C12" s="13">
        <v>2.75</v>
      </c>
      <c r="D12" s="14"/>
      <c r="E12" s="15">
        <v>55000</v>
      </c>
      <c r="F12" s="16"/>
      <c r="G12" s="23"/>
      <c r="H12" s="19">
        <f>(E12/E6)*(H4*F6)</f>
        <v>361.23510500000003</v>
      </c>
    </row>
    <row r="13" spans="1:10" x14ac:dyDescent="0.35">
      <c r="A13" s="2" t="s">
        <v>8</v>
      </c>
      <c r="B13" s="11">
        <v>9701</v>
      </c>
      <c r="C13" s="13">
        <v>2.5</v>
      </c>
      <c r="D13" s="14"/>
      <c r="E13" s="15">
        <v>50000</v>
      </c>
      <c r="F13" s="16"/>
      <c r="G13" s="23"/>
      <c r="H13" s="19">
        <f>(E13/E6)*(H4*F6)</f>
        <v>328.39555000000007</v>
      </c>
    </row>
    <row r="14" spans="1:10" x14ac:dyDescent="0.35">
      <c r="A14" s="2" t="s">
        <v>9</v>
      </c>
      <c r="B14" s="11">
        <v>9703</v>
      </c>
      <c r="C14" s="13">
        <v>1</v>
      </c>
      <c r="D14" s="14"/>
      <c r="E14" s="15">
        <v>40000</v>
      </c>
      <c r="F14" s="16"/>
      <c r="G14" s="19"/>
      <c r="H14" s="19">
        <f>(E14/E6)*(H4*F6)</f>
        <v>262.71644000000003</v>
      </c>
    </row>
    <row r="15" spans="1:10" x14ac:dyDescent="0.35">
      <c r="A15" s="2" t="s">
        <v>10</v>
      </c>
      <c r="B15" s="11">
        <v>9702</v>
      </c>
      <c r="C15" s="13">
        <v>1.5</v>
      </c>
      <c r="D15" s="14"/>
      <c r="E15" s="15">
        <v>30000</v>
      </c>
      <c r="F15" s="16"/>
      <c r="G15" s="23"/>
      <c r="H15" s="19">
        <f>(E15/E6)*(H4*F6)</f>
        <v>197.03733000000003</v>
      </c>
    </row>
    <row r="16" spans="1:10" x14ac:dyDescent="0.35">
      <c r="A16" s="2" t="s">
        <v>11</v>
      </c>
      <c r="B16" s="11">
        <v>3470</v>
      </c>
      <c r="C16" s="13">
        <v>0.625</v>
      </c>
      <c r="D16" s="14"/>
      <c r="E16" s="15">
        <v>0</v>
      </c>
      <c r="F16" s="16"/>
      <c r="G16" s="23"/>
      <c r="H16" s="19">
        <f>(E16/E6)*(H4*F6)</f>
        <v>0</v>
      </c>
    </row>
    <row r="17" spans="1:8" x14ac:dyDescent="0.35">
      <c r="A17" s="2" t="s">
        <v>15</v>
      </c>
      <c r="B17" s="11">
        <v>3445</v>
      </c>
      <c r="C17" s="13"/>
      <c r="D17" s="14"/>
      <c r="E17" s="15">
        <v>80000</v>
      </c>
      <c r="F17" s="16"/>
      <c r="G17" s="23"/>
      <c r="H17" s="19">
        <f>(E17/E6)*(H4*F6)</f>
        <v>525.43288000000007</v>
      </c>
    </row>
    <row r="18" spans="1:8" x14ac:dyDescent="0.35">
      <c r="A18" s="2" t="s">
        <v>16</v>
      </c>
      <c r="B18" s="11">
        <v>3446</v>
      </c>
      <c r="C18" s="13"/>
      <c r="D18" s="14"/>
      <c r="E18" s="15">
        <v>40000</v>
      </c>
      <c r="F18" s="16"/>
      <c r="G18" s="24">
        <f>H4*F6</f>
        <v>131.35822000000002</v>
      </c>
      <c r="H18" s="19"/>
    </row>
    <row r="19" spans="1:8" x14ac:dyDescent="0.35">
      <c r="A19" s="7" t="s">
        <v>16</v>
      </c>
      <c r="B19" s="11">
        <v>3446</v>
      </c>
      <c r="C19" s="13"/>
      <c r="D19" s="14"/>
      <c r="E19" s="15">
        <v>20000</v>
      </c>
      <c r="F19" s="16">
        <v>41776</v>
      </c>
      <c r="G19" s="25">
        <f>E19/E6*(H4*F6)/2</f>
        <v>65.679110000000009</v>
      </c>
      <c r="H19" s="19">
        <f>SUM(G18:G19)</f>
        <v>197.03733000000003</v>
      </c>
    </row>
    <row r="20" spans="1:8" x14ac:dyDescent="0.35">
      <c r="A20" s="2" t="s">
        <v>17</v>
      </c>
      <c r="B20" s="11">
        <v>3432</v>
      </c>
      <c r="C20" s="13"/>
      <c r="D20" s="14"/>
      <c r="E20" s="17">
        <v>10000</v>
      </c>
      <c r="F20" s="16"/>
      <c r="G20" s="26"/>
      <c r="H20" s="26">
        <f>E20/E6*(H4*F6)</f>
        <v>65.679110000000009</v>
      </c>
    </row>
    <row r="21" spans="1:8" x14ac:dyDescent="0.35">
      <c r="C21" s="8"/>
      <c r="E21" s="8">
        <f>SUM(E12:E20)</f>
        <v>325000</v>
      </c>
      <c r="G21"/>
      <c r="H21" s="19">
        <f>SUM(H12:H20)</f>
        <v>1937.5337450000004</v>
      </c>
    </row>
    <row r="22" spans="1:8" x14ac:dyDescent="0.35">
      <c r="C22" s="8"/>
    </row>
    <row r="23" spans="1:8" x14ac:dyDescent="0.35">
      <c r="C23" s="8"/>
    </row>
    <row r="24" spans="1:8" x14ac:dyDescent="0.35">
      <c r="C24" s="8"/>
    </row>
    <row r="25" spans="1:8" x14ac:dyDescent="0.35">
      <c r="A25" s="18" t="s">
        <v>23</v>
      </c>
      <c r="B25" s="7" t="s">
        <v>24</v>
      </c>
      <c r="C25" s="8"/>
    </row>
    <row r="26" spans="1:8" x14ac:dyDescent="0.35">
      <c r="C26" s="8"/>
    </row>
  </sheetData>
  <sheetProtection password="C01C" sheet="1" objects="1" scenarios="1" selectLockedCells="1"/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6060B4543FE54FABD0FD3A021773C6" ma:contentTypeVersion="2" ma:contentTypeDescription="Ein neues Dokument erstellen." ma:contentTypeScope="" ma:versionID="d7582b145827af04e83235c731924603">
  <xsd:schema xmlns:xsd="http://www.w3.org/2001/XMLSchema" xmlns:xs="http://www.w3.org/2001/XMLSchema" xmlns:p="http://schemas.microsoft.com/office/2006/metadata/properties" xmlns:ns2="c0cde530-ece9-4e5a-8299-c0347a03b948" targetNamespace="http://schemas.microsoft.com/office/2006/metadata/properties" ma:root="true" ma:fieldsID="382ff945e1b503701cb70a0d08cfcf6f" ns2:_="">
    <xsd:import namespace="c0cde530-ece9-4e5a-8299-c0347a03b9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de530-ece9-4e5a-8299-c0347a03b9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1C6262-D2D3-4EE9-84B0-566ADD19C469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0cde530-ece9-4e5a-8299-c0347a03b948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607AE4E-C8CE-45E0-8416-39733410AC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de530-ece9-4e5a-8299-c0347a03b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886B90-E3E4-406C-8D62-B75FB3AD90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Tabelle3</vt:lpstr>
      <vt:lpstr>Zinsen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buha</dc:creator>
  <cp:lastModifiedBy>Jana-Laptop</cp:lastModifiedBy>
  <cp:lastPrinted>2020-11-23T07:38:47Z</cp:lastPrinted>
  <dcterms:created xsi:type="dcterms:W3CDTF">2012-07-17T14:40:49Z</dcterms:created>
  <dcterms:modified xsi:type="dcterms:W3CDTF">2020-11-23T07:38:56Z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0x010100286060B4543FE54FABD0FD3A021773C6</vt:lpwstr>
  </property>
  <property fmtid="{D5CDD505-2E9C-101B-9397-08002B2CF9AE}" pid="3" name="Jet Reports Function Literals">
    <vt:lpwstr>.	;	;	{	}	[@[{0}]]	1031	1031</vt:lpwstr>
  </property>
</Properties>
</file>